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4385" yWindow="65521" windowWidth="14370" windowHeight="12210" activeTab="0"/>
  </bookViews>
  <sheets>
    <sheet name="Data" sheetId="1" r:id="rId1"/>
  </sheets>
  <definedNames>
    <definedName name="Dotaz_z_SQL_Server_Topfilm" localSheetId="0">'Data'!$B$8:$I$37</definedName>
  </definedNames>
  <calcPr fullCalcOnLoad="1"/>
</workbook>
</file>

<file path=xl/sharedStrings.xml><?xml version="1.0" encoding="utf-8"?>
<sst xmlns="http://schemas.openxmlformats.org/spreadsheetml/2006/main" count="38" uniqueCount="38">
  <si>
    <t>Distributor</t>
  </si>
  <si>
    <t>Představení</t>
  </si>
  <si>
    <t>Návštěvnost</t>
  </si>
  <si>
    <t>Poč. prem</t>
  </si>
  <si>
    <t>Celkem</t>
  </si>
  <si>
    <t>Tržby [Kč]</t>
  </si>
  <si>
    <t>Falcon</t>
  </si>
  <si>
    <t>CinemArt</t>
  </si>
  <si>
    <t>Warner Bros</t>
  </si>
  <si>
    <t>Bontonfilm</t>
  </si>
  <si>
    <t>Bioscop/AQS</t>
  </si>
  <si>
    <t>Aerofilms</t>
  </si>
  <si>
    <t>Hollywood</t>
  </si>
  <si>
    <t>Forum Film</t>
  </si>
  <si>
    <t>35 mm</t>
  </si>
  <si>
    <t>Intersonic</t>
  </si>
  <si>
    <t>Film Europe</t>
  </si>
  <si>
    <t>Blue Sky Film</t>
  </si>
  <si>
    <t>D-Cinema</t>
  </si>
  <si>
    <t>AČFK</t>
  </si>
  <si>
    <t>Artcam</t>
  </si>
  <si>
    <t>Mirius FD</t>
  </si>
  <si>
    <t>Magnusfilm</t>
  </si>
  <si>
    <t>NFA</t>
  </si>
  <si>
    <t>Stilus Press</t>
  </si>
  <si>
    <t>Pegasfilm</t>
  </si>
  <si>
    <t>Verbascum Imago</t>
  </si>
  <si>
    <t>Ptáčková Petra</t>
  </si>
  <si>
    <t>ArtCorp</t>
  </si>
  <si>
    <t>Xtreme Cinemas</t>
  </si>
  <si>
    <t>NCC</t>
  </si>
  <si>
    <t>Cinema Glok</t>
  </si>
  <si>
    <t>Pinot Film</t>
  </si>
  <si>
    <t>Bohemian Productions</t>
  </si>
  <si>
    <t>Duracfilm</t>
  </si>
  <si>
    <t>Období=1/2013 - 12/2013</t>
  </si>
  <si>
    <t>EEAP</t>
  </si>
  <si>
    <t xml:space="preserve"> Podíly distribučních společností na filmovém trhu ČR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</si>
</sst>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#,##0\ &quot;Kč&quot;"/>
    <numFmt numFmtId="166" formatCode="#,##0\ _K_č"/>
    <numFmt numFmtId="167" formatCode="#,##0.00\ &quot;Kč&quot;"/>
  </numFmts>
  <fonts count="24">
    <font>
      <sz val="8"/>
      <name val="Tahoma"/>
      <family val="0"/>
    </font>
    <font>
      <sz val="8"/>
      <color indexed="60"/>
      <name val="Tahoma"/>
      <family val="2"/>
    </font>
    <font>
      <b/>
      <sz val="8"/>
      <color indexed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Tahoma"/>
      <family val="2"/>
    </font>
    <font>
      <sz val="14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7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7" borderId="8" applyNumberFormat="0" applyAlignment="0" applyProtection="0"/>
    <xf numFmtId="0" fontId="12" fillId="19" borderId="8" applyNumberFormat="0" applyAlignment="0" applyProtection="0"/>
    <xf numFmtId="0" fontId="11" fillId="19" borderId="9" applyNumberFormat="0" applyAlignment="0" applyProtection="0"/>
    <xf numFmtId="0" fontId="16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</cellStyleXfs>
  <cellXfs count="32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24" borderId="0" xfId="0" applyFont="1" applyFill="1" applyAlignment="1">
      <alignment/>
    </xf>
    <xf numFmtId="0" fontId="1" fillId="18" borderId="10" xfId="0" applyFont="1" applyFill="1" applyBorder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2" fillId="24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3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2" fillId="24" borderId="0" xfId="0" applyNumberFormat="1" applyFont="1" applyFill="1" applyAlignment="1">
      <alignment/>
    </xf>
    <xf numFmtId="164" fontId="1" fillId="18" borderId="11" xfId="0" applyNumberFormat="1" applyFont="1" applyFill="1" applyBorder="1" applyAlignment="1">
      <alignment horizontal="right"/>
    </xf>
    <xf numFmtId="3" fontId="1" fillId="18" borderId="11" xfId="0" applyNumberFormat="1" applyFont="1" applyFill="1" applyBorder="1" applyAlignment="1">
      <alignment horizontal="center"/>
    </xf>
    <xf numFmtId="164" fontId="1" fillId="18" borderId="11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1" fontId="0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0" fontId="20" fillId="0" borderId="0" xfId="0" applyFont="1" applyAlignment="1">
      <alignment horizontal="center"/>
    </xf>
    <xf numFmtId="164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2:N40"/>
  <sheetViews>
    <sheetView tabSelected="1" zoomScalePageLayoutView="0" workbookViewId="0" topLeftCell="A1">
      <pane ySplit="6" topLeftCell="BM7" activePane="bottomLeft" state="frozen"/>
      <selection pane="topLeft" activeCell="A1" sqref="A1"/>
      <selection pane="bottomLeft" activeCell="K21" sqref="K21"/>
    </sheetView>
  </sheetViews>
  <sheetFormatPr defaultColWidth="9.33203125" defaultRowHeight="10.5"/>
  <cols>
    <col min="1" max="1" width="4" style="0" customWidth="1"/>
    <col min="2" max="2" width="15.5" style="0" customWidth="1"/>
    <col min="3" max="3" width="12" style="5" customWidth="1"/>
    <col min="4" max="4" width="12.5" style="1" customWidth="1"/>
    <col min="5" max="5" width="14" style="5" customWidth="1"/>
    <col min="6" max="6" width="12.66015625" style="1" customWidth="1"/>
    <col min="7" max="7" width="14.83203125" style="5" customWidth="1"/>
    <col min="8" max="8" width="11.33203125" style="1" customWidth="1"/>
    <col min="10" max="10" width="10.33203125" style="0" customWidth="1"/>
    <col min="11" max="11" width="16.66015625" style="5" customWidth="1"/>
    <col min="12" max="12" width="6.5" style="14" customWidth="1"/>
    <col min="13" max="13" width="9.5" style="4" customWidth="1"/>
    <col min="14" max="14" width="8.66015625" style="1" customWidth="1"/>
  </cols>
  <sheetData>
    <row r="2" spans="1:14" s="28" customFormat="1" ht="24" customHeight="1">
      <c r="A2" s="29" t="s">
        <v>37</v>
      </c>
      <c r="B2" s="29"/>
      <c r="C2" s="29"/>
      <c r="D2" s="29"/>
      <c r="E2" s="29"/>
      <c r="F2" s="29"/>
      <c r="G2" s="29"/>
      <c r="H2" s="29"/>
      <c r="I2" s="29"/>
      <c r="J2" s="26"/>
      <c r="K2" s="26"/>
      <c r="L2" s="26"/>
      <c r="M2" s="26"/>
      <c r="N2" s="27"/>
    </row>
    <row r="3" spans="1:14" s="28" customFormat="1" ht="24" customHeight="1">
      <c r="A3" s="30"/>
      <c r="B3" s="30"/>
      <c r="C3" s="30"/>
      <c r="D3" s="30"/>
      <c r="E3" s="30"/>
      <c r="F3" s="30"/>
      <c r="G3" s="30"/>
      <c r="H3" s="30"/>
      <c r="I3" s="30"/>
      <c r="J3" s="26"/>
      <c r="K3" s="26"/>
      <c r="L3" s="26"/>
      <c r="M3" s="26"/>
      <c r="N3" s="27"/>
    </row>
    <row r="4" spans="1:13" ht="12.75">
      <c r="A4" s="31" t="s">
        <v>35</v>
      </c>
      <c r="B4" s="31"/>
      <c r="C4" s="31"/>
      <c r="D4" s="31"/>
      <c r="E4" s="31"/>
      <c r="F4" s="31"/>
      <c r="G4" s="31"/>
      <c r="H4" s="31"/>
      <c r="I4" s="31"/>
      <c r="J4" s="15"/>
      <c r="K4" s="15"/>
      <c r="L4" s="15"/>
      <c r="M4" s="15"/>
    </row>
    <row r="6" spans="2:9" ht="10.5">
      <c r="B6" s="3" t="s">
        <v>0</v>
      </c>
      <c r="C6" s="20" t="s">
        <v>1</v>
      </c>
      <c r="D6" s="20"/>
      <c r="E6" s="21" t="s">
        <v>2</v>
      </c>
      <c r="F6" s="21"/>
      <c r="G6" s="20" t="s">
        <v>5</v>
      </c>
      <c r="H6" s="20"/>
      <c r="I6" s="19" t="s">
        <v>3</v>
      </c>
    </row>
    <row r="7" spans="2:14" s="7" customFormat="1" ht="2.25" customHeight="1">
      <c r="B7" s="8"/>
      <c r="C7" s="16"/>
      <c r="D7" s="17"/>
      <c r="E7" s="16"/>
      <c r="F7" s="17"/>
      <c r="G7" s="16"/>
      <c r="H7" s="17"/>
      <c r="I7" s="8"/>
      <c r="J7" s="9"/>
      <c r="K7" s="9"/>
      <c r="L7" s="12"/>
      <c r="M7" s="10"/>
      <c r="N7" s="11"/>
    </row>
    <row r="8" spans="1:14" ht="11.25" customHeight="1">
      <c r="A8" s="22">
        <f>A7+1</f>
        <v>1</v>
      </c>
      <c r="B8" s="23" t="s">
        <v>6</v>
      </c>
      <c r="C8" s="24">
        <v>105970</v>
      </c>
      <c r="D8" s="25">
        <v>0.2564301114818839</v>
      </c>
      <c r="E8" s="24">
        <v>3272047</v>
      </c>
      <c r="F8" s="25">
        <v>0.2959104265236116</v>
      </c>
      <c r="G8" s="24">
        <v>432615072</v>
      </c>
      <c r="H8" s="25">
        <v>0.303750320677652</v>
      </c>
      <c r="I8" s="23">
        <v>35</v>
      </c>
      <c r="J8" s="1"/>
      <c r="K8" s="13"/>
      <c r="L8" s="13"/>
      <c r="M8"/>
      <c r="N8"/>
    </row>
    <row r="9" spans="1:14" ht="11.25" customHeight="1">
      <c r="A9" s="22">
        <f aca="true" t="shared" si="0" ref="A9:A37">A8+1</f>
        <v>2</v>
      </c>
      <c r="B9" s="23" t="s">
        <v>7</v>
      </c>
      <c r="C9" s="24">
        <v>88732</v>
      </c>
      <c r="D9" s="25">
        <v>0.2147169637823018</v>
      </c>
      <c r="E9" s="24">
        <v>2195137</v>
      </c>
      <c r="F9" s="25">
        <v>0.19851913066889357</v>
      </c>
      <c r="G9" s="24">
        <v>275721047</v>
      </c>
      <c r="H9" s="25">
        <v>0.19359093537043473</v>
      </c>
      <c r="I9" s="23">
        <f>37+4</f>
        <v>41</v>
      </c>
      <c r="J9" s="1"/>
      <c r="K9" s="13"/>
      <c r="L9" s="13"/>
      <c r="M9"/>
      <c r="N9"/>
    </row>
    <row r="10" spans="1:12" ht="11.25" customHeight="1">
      <c r="A10" s="22">
        <f t="shared" si="0"/>
        <v>3</v>
      </c>
      <c r="B10" s="23" t="s">
        <v>8</v>
      </c>
      <c r="C10" s="24">
        <v>47549</v>
      </c>
      <c r="D10" s="25">
        <v>0.11506082259934035</v>
      </c>
      <c r="E10" s="24">
        <v>1606017</v>
      </c>
      <c r="F10" s="25">
        <v>0.14524154924246843</v>
      </c>
      <c r="G10" s="24">
        <v>238657983</v>
      </c>
      <c r="H10" s="25">
        <v>0.16756799187184035</v>
      </c>
      <c r="I10" s="23">
        <f>9+1</f>
        <v>10</v>
      </c>
      <c r="K10" s="13"/>
      <c r="L10" s="13"/>
    </row>
    <row r="11" spans="1:12" ht="11.25" customHeight="1">
      <c r="A11" s="22">
        <f t="shared" si="0"/>
        <v>4</v>
      </c>
      <c r="B11" s="23" t="s">
        <v>9</v>
      </c>
      <c r="C11" s="24">
        <v>78760</v>
      </c>
      <c r="D11" s="25">
        <v>0.19058635066823795</v>
      </c>
      <c r="E11" s="24">
        <v>1886360</v>
      </c>
      <c r="F11" s="25">
        <v>0.17059461315105803</v>
      </c>
      <c r="G11" s="24">
        <v>231593246</v>
      </c>
      <c r="H11" s="25">
        <v>0.16260765584070624</v>
      </c>
      <c r="I11" s="23">
        <f>31+3</f>
        <v>34</v>
      </c>
      <c r="K11" s="13"/>
      <c r="L11" s="13"/>
    </row>
    <row r="12" spans="1:12" ht="11.25" customHeight="1">
      <c r="A12" s="22">
        <f t="shared" si="0"/>
        <v>5</v>
      </c>
      <c r="B12" s="23" t="s">
        <v>10</v>
      </c>
      <c r="C12" s="24">
        <v>28573</v>
      </c>
      <c r="D12" s="25">
        <v>0.06914199844646474</v>
      </c>
      <c r="E12" s="24">
        <v>914792</v>
      </c>
      <c r="F12" s="25">
        <v>0.08273001301643518</v>
      </c>
      <c r="G12" s="24">
        <v>111299406</v>
      </c>
      <c r="H12" s="25">
        <v>0.07814621461855169</v>
      </c>
      <c r="I12" s="23">
        <f>12+1</f>
        <v>13</v>
      </c>
      <c r="K12" s="13"/>
      <c r="L12" s="13"/>
    </row>
    <row r="13" spans="1:12" ht="11.25" customHeight="1">
      <c r="A13" s="22">
        <f t="shared" si="0"/>
        <v>6</v>
      </c>
      <c r="B13" s="23" t="s">
        <v>11</v>
      </c>
      <c r="C13" s="24">
        <v>6978</v>
      </c>
      <c r="D13" s="25">
        <v>0.016885621571393658</v>
      </c>
      <c r="E13" s="24">
        <v>217566</v>
      </c>
      <c r="F13" s="25">
        <v>0.019675771117296324</v>
      </c>
      <c r="G13" s="24">
        <v>28950839</v>
      </c>
      <c r="H13" s="25">
        <v>0.020327138833796977</v>
      </c>
      <c r="I13" s="23">
        <f>21+1</f>
        <v>22</v>
      </c>
      <c r="K13" s="13"/>
      <c r="L13" s="13"/>
    </row>
    <row r="14" spans="1:12" ht="11.25" customHeight="1">
      <c r="A14" s="22">
        <f t="shared" si="0"/>
        <v>7</v>
      </c>
      <c r="B14" s="23" t="s">
        <v>12</v>
      </c>
      <c r="C14" s="24">
        <v>16909</v>
      </c>
      <c r="D14" s="25">
        <v>0.04091702137441894</v>
      </c>
      <c r="E14" s="24">
        <v>215851</v>
      </c>
      <c r="F14" s="25">
        <v>0.019520673595320632</v>
      </c>
      <c r="G14" s="24">
        <v>27035403</v>
      </c>
      <c r="H14" s="25">
        <v>0.01898226128122405</v>
      </c>
      <c r="I14" s="23">
        <f>13+1</f>
        <v>14</v>
      </c>
      <c r="K14" s="13"/>
      <c r="L14" s="13"/>
    </row>
    <row r="15" spans="1:12" ht="11.25" customHeight="1">
      <c r="A15" s="22">
        <f t="shared" si="0"/>
        <v>8</v>
      </c>
      <c r="B15" s="23" t="s">
        <v>13</v>
      </c>
      <c r="C15" s="24">
        <v>7223</v>
      </c>
      <c r="D15" s="25">
        <v>0.017478481600770476</v>
      </c>
      <c r="E15" s="24">
        <v>163088</v>
      </c>
      <c r="F15" s="25">
        <v>0.014749005634968802</v>
      </c>
      <c r="G15" s="24">
        <v>20597424</v>
      </c>
      <c r="H15" s="25">
        <v>0.01446198838198029</v>
      </c>
      <c r="I15" s="23">
        <v>5</v>
      </c>
      <c r="K15" s="13"/>
      <c r="L15" s="13"/>
    </row>
    <row r="16" spans="1:12" ht="11.25" customHeight="1">
      <c r="A16" s="22">
        <f t="shared" si="0"/>
        <v>9</v>
      </c>
      <c r="B16" s="23" t="s">
        <v>14</v>
      </c>
      <c r="C16" s="24">
        <v>8823</v>
      </c>
      <c r="D16" s="25">
        <v>0.021350220568129297</v>
      </c>
      <c r="E16" s="24">
        <v>137113</v>
      </c>
      <c r="F16" s="25">
        <v>0.012399933837115407</v>
      </c>
      <c r="G16" s="24">
        <v>14937886</v>
      </c>
      <c r="H16" s="25">
        <v>0.010488279203425923</v>
      </c>
      <c r="I16" s="23">
        <f>7+1</f>
        <v>8</v>
      </c>
      <c r="K16" s="13"/>
      <c r="L16" s="13"/>
    </row>
    <row r="17" spans="1:12" ht="11.25" customHeight="1">
      <c r="A17" s="22">
        <f t="shared" si="0"/>
        <v>10</v>
      </c>
      <c r="B17" s="23" t="s">
        <v>36</v>
      </c>
      <c r="C17" s="24">
        <v>5575</v>
      </c>
      <c r="D17" s="25">
        <v>0.01349059046439089</v>
      </c>
      <c r="E17" s="24">
        <v>86412</v>
      </c>
      <c r="F17" s="25">
        <v>0.007814744646625897</v>
      </c>
      <c r="G17" s="24">
        <v>10011347</v>
      </c>
      <c r="H17" s="25">
        <v>0.007029227732651093</v>
      </c>
      <c r="I17" s="23">
        <v>7</v>
      </c>
      <c r="K17" s="13"/>
      <c r="L17" s="13"/>
    </row>
    <row r="18" spans="1:12" ht="11.25" customHeight="1">
      <c r="A18" s="22">
        <f t="shared" si="0"/>
        <v>11</v>
      </c>
      <c r="B18" s="23" t="s">
        <v>15</v>
      </c>
      <c r="C18" s="24">
        <v>4512</v>
      </c>
      <c r="D18" s="25">
        <v>0.010918303887951874</v>
      </c>
      <c r="E18" s="24">
        <v>82113</v>
      </c>
      <c r="F18" s="25">
        <v>0.007425960829148639</v>
      </c>
      <c r="G18" s="24">
        <v>9315880</v>
      </c>
      <c r="H18" s="25">
        <v>0.006540922220561296</v>
      </c>
      <c r="I18" s="23">
        <f>3+1</f>
        <v>4</v>
      </c>
      <c r="K18" s="13"/>
      <c r="L18" s="13"/>
    </row>
    <row r="19" spans="1:12" ht="11.25" customHeight="1">
      <c r="A19" s="22">
        <f t="shared" si="0"/>
        <v>12</v>
      </c>
      <c r="B19" s="23" t="s">
        <v>16</v>
      </c>
      <c r="C19" s="24">
        <v>3922</v>
      </c>
      <c r="D19" s="25">
        <v>0.00949060014373831</v>
      </c>
      <c r="E19" s="24">
        <v>98499</v>
      </c>
      <c r="F19" s="25">
        <v>0.008907843042031247</v>
      </c>
      <c r="G19" s="24">
        <v>7962952</v>
      </c>
      <c r="H19" s="25">
        <v>0.005590996199829003</v>
      </c>
      <c r="I19" s="23">
        <f>50+3</f>
        <v>53</v>
      </c>
      <c r="K19" s="13"/>
      <c r="L19" s="13"/>
    </row>
    <row r="20" spans="1:12" ht="11.25" customHeight="1">
      <c r="A20" s="22">
        <f t="shared" si="0"/>
        <v>13</v>
      </c>
      <c r="B20" s="23" t="s">
        <v>17</v>
      </c>
      <c r="C20" s="24">
        <v>2405</v>
      </c>
      <c r="D20" s="25">
        <v>0.005819707635311228</v>
      </c>
      <c r="E20" s="24">
        <v>37714</v>
      </c>
      <c r="F20" s="25">
        <v>0.0034106985094992485</v>
      </c>
      <c r="G20" s="24">
        <v>4336694</v>
      </c>
      <c r="H20" s="25">
        <v>0.0030449059185363968</v>
      </c>
      <c r="I20" s="23">
        <v>2</v>
      </c>
      <c r="K20" s="13"/>
      <c r="L20" s="13"/>
    </row>
    <row r="21" spans="1:12" ht="11.25" customHeight="1">
      <c r="A21" s="22">
        <f t="shared" si="0"/>
        <v>14</v>
      </c>
      <c r="B21" s="23" t="s">
        <v>18</v>
      </c>
      <c r="C21" s="24">
        <v>2362</v>
      </c>
      <c r="D21" s="25">
        <v>0.005715654650563459</v>
      </c>
      <c r="E21" s="24">
        <v>33151</v>
      </c>
      <c r="F21" s="25">
        <v>0.002998039621583751</v>
      </c>
      <c r="G21" s="24">
        <v>3275060</v>
      </c>
      <c r="H21" s="25">
        <v>0.0022995050094753774</v>
      </c>
      <c r="I21" s="23">
        <v>4</v>
      </c>
      <c r="K21" s="13"/>
      <c r="L21" s="13"/>
    </row>
    <row r="22" spans="1:12" ht="11.25" customHeight="1">
      <c r="A22" s="22">
        <f t="shared" si="0"/>
        <v>15</v>
      </c>
      <c r="B22" s="23" t="s">
        <v>19</v>
      </c>
      <c r="C22" s="24">
        <v>1830</v>
      </c>
      <c r="D22" s="25">
        <v>0.004428301443916651</v>
      </c>
      <c r="E22" s="24">
        <v>47578</v>
      </c>
      <c r="F22" s="25">
        <v>0.00430275795950987</v>
      </c>
      <c r="G22" s="24">
        <v>2984141</v>
      </c>
      <c r="H22" s="25">
        <v>0.0020952431950806588</v>
      </c>
      <c r="I22" s="23">
        <v>8</v>
      </c>
      <c r="K22" s="13"/>
      <c r="L22" s="13"/>
    </row>
    <row r="23" spans="1:12" ht="11.25" customHeight="1">
      <c r="A23" s="22">
        <f t="shared" si="0"/>
        <v>16</v>
      </c>
      <c r="B23" s="23" t="s">
        <v>20</v>
      </c>
      <c r="C23" s="24">
        <v>1486</v>
      </c>
      <c r="D23" s="25">
        <v>0.0035958775659345045</v>
      </c>
      <c r="E23" s="24">
        <v>29276</v>
      </c>
      <c r="F23" s="25">
        <v>0.002647600614204274</v>
      </c>
      <c r="G23" s="24">
        <v>2108631</v>
      </c>
      <c r="H23" s="25">
        <v>0.0014805247988235557</v>
      </c>
      <c r="I23" s="23">
        <v>15</v>
      </c>
      <c r="K23" s="13"/>
      <c r="L23" s="13"/>
    </row>
    <row r="24" spans="1:12" ht="11.25" customHeight="1">
      <c r="A24" s="22">
        <f t="shared" si="0"/>
        <v>17</v>
      </c>
      <c r="B24" s="23" t="s">
        <v>21</v>
      </c>
      <c r="C24" s="24">
        <v>451</v>
      </c>
      <c r="D24" s="25">
        <v>0.0010913464214242676</v>
      </c>
      <c r="E24" s="24">
        <v>11383</v>
      </c>
      <c r="F24" s="25">
        <v>0.0010294315409033767</v>
      </c>
      <c r="G24" s="24">
        <v>1386870</v>
      </c>
      <c r="H24" s="25">
        <v>0.0009737575838278128</v>
      </c>
      <c r="I24" s="23">
        <v>1</v>
      </c>
      <c r="K24" s="13"/>
      <c r="L24" s="13"/>
    </row>
    <row r="25" spans="1:12" ht="11.25" customHeight="1">
      <c r="A25" s="22">
        <f t="shared" si="0"/>
        <v>18</v>
      </c>
      <c r="B25" s="23" t="s">
        <v>22</v>
      </c>
      <c r="C25" s="24">
        <v>707</v>
      </c>
      <c r="D25" s="25">
        <v>0.0017108246562016788</v>
      </c>
      <c r="E25" s="24">
        <v>10003</v>
      </c>
      <c r="F25" s="25">
        <v>0.0009046300363398468</v>
      </c>
      <c r="G25" s="24">
        <v>813276</v>
      </c>
      <c r="H25" s="25">
        <v>0.0005710222823661542</v>
      </c>
      <c r="I25" s="23">
        <v>3</v>
      </c>
      <c r="K25" s="13"/>
      <c r="L25" s="13"/>
    </row>
    <row r="26" spans="1:12" ht="11.25" customHeight="1">
      <c r="A26" s="22">
        <f t="shared" si="0"/>
        <v>19</v>
      </c>
      <c r="B26" s="23" t="s">
        <v>23</v>
      </c>
      <c r="C26" s="24">
        <v>134</v>
      </c>
      <c r="D26" s="25">
        <v>0.00032425813851630125</v>
      </c>
      <c r="E26" s="24">
        <v>3852</v>
      </c>
      <c r="F26" s="25">
        <v>0.00034835898230341797</v>
      </c>
      <c r="G26" s="24">
        <v>164861</v>
      </c>
      <c r="H26" s="25">
        <v>0.00011575320616022919</v>
      </c>
      <c r="I26" s="23">
        <v>0</v>
      </c>
      <c r="K26" s="13"/>
      <c r="L26" s="13"/>
    </row>
    <row r="27" spans="1:12" ht="11.25" customHeight="1">
      <c r="A27" s="22">
        <f t="shared" si="0"/>
        <v>20</v>
      </c>
      <c r="B27" s="23" t="s">
        <v>24</v>
      </c>
      <c r="C27" s="24">
        <v>25</v>
      </c>
      <c r="D27" s="25">
        <v>6.049592136498157E-05</v>
      </c>
      <c r="E27" s="24">
        <v>1652</v>
      </c>
      <c r="F27" s="25">
        <v>0.00014940006198474728</v>
      </c>
      <c r="G27" s="24">
        <v>115640</v>
      </c>
      <c r="H27" s="25">
        <v>8.119385882876424E-05</v>
      </c>
      <c r="I27" s="23">
        <v>1</v>
      </c>
      <c r="K27" s="13"/>
      <c r="L27" s="13"/>
    </row>
    <row r="28" spans="1:12" ht="11.25" customHeight="1">
      <c r="A28" s="22">
        <f t="shared" si="0"/>
        <v>21</v>
      </c>
      <c r="B28" s="23" t="s">
        <v>25</v>
      </c>
      <c r="C28" s="24">
        <v>150</v>
      </c>
      <c r="D28" s="25">
        <v>0.0003629755281898894</v>
      </c>
      <c r="E28" s="24">
        <v>1049</v>
      </c>
      <c r="F28" s="25">
        <v>9.486723064285707E-05</v>
      </c>
      <c r="G28" s="24">
        <v>89642</v>
      </c>
      <c r="H28" s="25">
        <v>6.293998523977936E-05</v>
      </c>
      <c r="I28" s="23">
        <v>2</v>
      </c>
      <c r="K28" s="13"/>
      <c r="L28" s="13"/>
    </row>
    <row r="29" spans="1:12" ht="11.25" customHeight="1">
      <c r="A29" s="22">
        <f t="shared" si="0"/>
        <v>22</v>
      </c>
      <c r="B29" s="23" t="s">
        <v>26</v>
      </c>
      <c r="C29" s="24">
        <v>70</v>
      </c>
      <c r="D29" s="25">
        <v>0.0001693885798219484</v>
      </c>
      <c r="E29" s="24">
        <v>2213</v>
      </c>
      <c r="F29" s="25">
        <v>0.00020013458666600829</v>
      </c>
      <c r="G29" s="24">
        <v>79679</v>
      </c>
      <c r="H29" s="25">
        <v>5.594470319627384E-05</v>
      </c>
      <c r="I29" s="23">
        <v>1</v>
      </c>
      <c r="K29" s="13"/>
      <c r="L29" s="13"/>
    </row>
    <row r="30" spans="1:12" ht="11.25" customHeight="1">
      <c r="A30" s="22">
        <f t="shared" si="0"/>
        <v>23</v>
      </c>
      <c r="B30" s="23" t="s">
        <v>27</v>
      </c>
      <c r="C30" s="24">
        <v>18</v>
      </c>
      <c r="D30" s="25">
        <v>4.3557063382786734E-05</v>
      </c>
      <c r="E30" s="24">
        <v>1078</v>
      </c>
      <c r="F30" s="25">
        <v>9.748987095614863E-05</v>
      </c>
      <c r="G30" s="24">
        <v>59592</v>
      </c>
      <c r="H30" s="25">
        <v>4.1841096811861975E-05</v>
      </c>
      <c r="I30" s="23">
        <v>1</v>
      </c>
      <c r="K30" s="13"/>
      <c r="L30" s="13"/>
    </row>
    <row r="31" spans="1:12" ht="11.25" customHeight="1">
      <c r="A31" s="22">
        <f t="shared" si="0"/>
        <v>24</v>
      </c>
      <c r="B31" s="23" t="s">
        <v>28</v>
      </c>
      <c r="C31" s="24">
        <v>43</v>
      </c>
      <c r="D31" s="25">
        <v>0.0001040529847477683</v>
      </c>
      <c r="E31" s="24">
        <v>1517</v>
      </c>
      <c r="F31" s="25">
        <v>0.00013719121914701065</v>
      </c>
      <c r="G31" s="24">
        <v>59141</v>
      </c>
      <c r="H31" s="25">
        <v>4.1524437953925516E-05</v>
      </c>
      <c r="I31" s="23">
        <v>1</v>
      </c>
      <c r="K31" s="13"/>
      <c r="L31" s="13"/>
    </row>
    <row r="32" spans="1:12" ht="11.25" customHeight="1">
      <c r="A32" s="22">
        <f t="shared" si="0"/>
        <v>25</v>
      </c>
      <c r="B32" s="23" t="s">
        <v>29</v>
      </c>
      <c r="C32" s="24">
        <v>7</v>
      </c>
      <c r="D32" s="25">
        <v>1.693885798219484E-05</v>
      </c>
      <c r="E32" s="24">
        <v>1204</v>
      </c>
      <c r="F32" s="25">
        <v>0.00010888479093803615</v>
      </c>
      <c r="G32" s="24">
        <v>55270</v>
      </c>
      <c r="H32" s="25">
        <v>3.88065079338101E-05</v>
      </c>
      <c r="I32" s="23">
        <v>0</v>
      </c>
      <c r="K32" s="13"/>
      <c r="L32" s="13"/>
    </row>
    <row r="33" spans="1:12" ht="11.25" customHeight="1">
      <c r="A33" s="22">
        <f t="shared" si="0"/>
        <v>26</v>
      </c>
      <c r="B33" s="23" t="s">
        <v>30</v>
      </c>
      <c r="C33" s="24">
        <v>7</v>
      </c>
      <c r="D33" s="25">
        <v>1.693885798219484E-05</v>
      </c>
      <c r="E33" s="24">
        <v>116</v>
      </c>
      <c r="F33" s="25">
        <v>1.0490561253166273E-05</v>
      </c>
      <c r="G33" s="24">
        <v>7503</v>
      </c>
      <c r="H33" s="25">
        <v>5.2680519093066254E-06</v>
      </c>
      <c r="I33" s="23">
        <v>0</v>
      </c>
      <c r="K33" s="13"/>
      <c r="L33" s="13"/>
    </row>
    <row r="34" spans="1:12" ht="11.25" customHeight="1">
      <c r="A34" s="22">
        <f t="shared" si="0"/>
        <v>27</v>
      </c>
      <c r="B34" s="23" t="s">
        <v>31</v>
      </c>
      <c r="C34" s="24">
        <v>15</v>
      </c>
      <c r="D34" s="25">
        <v>3.6297552818988945E-05</v>
      </c>
      <c r="E34" s="24">
        <v>162</v>
      </c>
      <c r="F34" s="25">
        <v>1.4650611405283934E-05</v>
      </c>
      <c r="G34" s="24">
        <v>5155</v>
      </c>
      <c r="H34" s="25">
        <v>3.6194598950387383E-06</v>
      </c>
      <c r="I34" s="23">
        <v>1</v>
      </c>
      <c r="K34" s="13"/>
      <c r="L34" s="13"/>
    </row>
    <row r="35" spans="1:12" ht="11.25" customHeight="1">
      <c r="A35" s="22">
        <f t="shared" si="0"/>
        <v>28</v>
      </c>
      <c r="B35" s="23" t="s">
        <v>32</v>
      </c>
      <c r="C35" s="24">
        <v>3</v>
      </c>
      <c r="D35" s="25">
        <v>7.259510563797789E-06</v>
      </c>
      <c r="E35" s="24">
        <v>65</v>
      </c>
      <c r="F35" s="25">
        <v>5.8783317366879975E-06</v>
      </c>
      <c r="G35" s="24">
        <v>4377</v>
      </c>
      <c r="H35" s="25">
        <v>3.073205811946568E-06</v>
      </c>
      <c r="I35" s="23">
        <v>0</v>
      </c>
      <c r="K35" s="13"/>
      <c r="L35" s="13"/>
    </row>
    <row r="36" spans="1:9" ht="11.25" customHeight="1">
      <c r="A36" s="22">
        <f t="shared" si="0"/>
        <v>29</v>
      </c>
      <c r="B36" s="23" t="s">
        <v>33</v>
      </c>
      <c r="C36" s="24">
        <v>11</v>
      </c>
      <c r="D36" s="25">
        <v>2.6618205400591892E-05</v>
      </c>
      <c r="E36" s="24">
        <v>549</v>
      </c>
      <c r="F36" s="25">
        <v>4.964929420679555E-05</v>
      </c>
      <c r="G36" s="24">
        <v>1540</v>
      </c>
      <c r="H36" s="25">
        <v>1.0812741490513398E-06</v>
      </c>
      <c r="I36" s="23">
        <v>1</v>
      </c>
    </row>
    <row r="37" spans="1:9" ht="11.25" customHeight="1">
      <c r="A37" s="22">
        <f t="shared" si="0"/>
        <v>30</v>
      </c>
      <c r="B37" s="23" t="s">
        <v>34</v>
      </c>
      <c r="C37" s="24">
        <v>1</v>
      </c>
      <c r="D37" s="25">
        <v>2.419836854599263E-06</v>
      </c>
      <c r="E37" s="24">
        <v>2</v>
      </c>
      <c r="F37" s="25">
        <v>1.808717457442461E-07</v>
      </c>
      <c r="G37" s="24">
        <v>90</v>
      </c>
      <c r="H37" s="25">
        <v>6.319134637313025E-08</v>
      </c>
      <c r="I37" s="23">
        <v>0</v>
      </c>
    </row>
    <row r="40" spans="2:9" ht="10.5">
      <c r="B40" s="2" t="s">
        <v>4</v>
      </c>
      <c r="C40" s="6">
        <f aca="true" t="shared" si="1" ref="C40:I40">SUM(C8:C39)</f>
        <v>413251</v>
      </c>
      <c r="D40" s="18">
        <f t="shared" si="1"/>
        <v>1</v>
      </c>
      <c r="E40" s="6">
        <f t="shared" si="1"/>
        <v>11057559</v>
      </c>
      <c r="F40" s="18">
        <f t="shared" si="1"/>
        <v>1.0000000000000004</v>
      </c>
      <c r="G40" s="6">
        <f t="shared" si="1"/>
        <v>1424245647</v>
      </c>
      <c r="H40" s="18">
        <f t="shared" si="1"/>
        <v>0.9999999999999999</v>
      </c>
      <c r="I40" s="6">
        <f t="shared" si="1"/>
        <v>287</v>
      </c>
    </row>
  </sheetData>
  <sheetProtection/>
  <mergeCells count="5">
    <mergeCell ref="A2:I2"/>
    <mergeCell ref="C6:D6"/>
    <mergeCell ref="E6:F6"/>
    <mergeCell ref="G6:H6"/>
    <mergeCell ref="A4:I4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&amp;RPage &amp;P/&amp;N</oddHeader>
    <oddFooter>&amp;RPrint date: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Unie filmových distributorů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ing. Pecka</cp:lastModifiedBy>
  <cp:lastPrinted>2002-04-13T20:55:07Z</cp:lastPrinted>
  <dcterms:created xsi:type="dcterms:W3CDTF">2001-04-01T22:21:48Z</dcterms:created>
  <dcterms:modified xsi:type="dcterms:W3CDTF">2014-01-21T10:02:07Z</dcterms:modified>
  <cp:category/>
  <cp:version/>
  <cp:contentType/>
  <cp:contentStatus/>
</cp:coreProperties>
</file>